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e020632\Desktop\MC.EDU msn\NUR 402 Healthcare Policy and Finanace\"/>
    </mc:Choice>
  </mc:AlternateContent>
  <xr:revisionPtr revIDLastSave="0" documentId="13_ncr:1_{52AEB17A-20FE-40DF-8620-49A56CF85258}" xr6:coauthVersionLast="36" xr6:coauthVersionMax="36" xr10:uidLastSave="{00000000-0000-0000-0000-000000000000}"/>
  <bookViews>
    <workbookView xWindow="32760" yWindow="32760" windowWidth="20490" windowHeight="7545" tabRatio="99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Sheet1!$A$2:$D$29</definedName>
  </definedName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G30" i="1" l="1"/>
  <c r="AG29" i="1"/>
  <c r="AE29" i="1"/>
  <c r="AG28" i="1"/>
  <c r="AE28" i="1"/>
  <c r="C19" i="1"/>
</calcChain>
</file>

<file path=xl/sharedStrings.xml><?xml version="1.0" encoding="utf-8"?>
<sst xmlns="http://schemas.openxmlformats.org/spreadsheetml/2006/main" count="93" uniqueCount="68">
  <si>
    <t>Code</t>
  </si>
  <si>
    <t>Description</t>
  </si>
  <si>
    <t>Fiscal Year 2020 Operating Budget</t>
  </si>
  <si>
    <t>Annual Projected Expendatures</t>
  </si>
  <si>
    <t>Unit Manager</t>
  </si>
  <si>
    <t>Education</t>
  </si>
  <si>
    <t>Medical Supplies</t>
  </si>
  <si>
    <t>Office Supplies</t>
  </si>
  <si>
    <t>Other Supplies</t>
  </si>
  <si>
    <t>Hardware IT Supplies</t>
  </si>
  <si>
    <t>Capitol Purchase</t>
  </si>
  <si>
    <t>area average of managers salary</t>
  </si>
  <si>
    <t>NM</t>
  </si>
  <si>
    <t>MST</t>
  </si>
  <si>
    <t>RN</t>
  </si>
  <si>
    <t>20 Bed Med-Surg Unit Overview</t>
  </si>
  <si>
    <t>Facility</t>
  </si>
  <si>
    <t>Fictional Hospital of Nowhere</t>
  </si>
  <si>
    <t>FY 2020</t>
  </si>
  <si>
    <t>Time period:</t>
  </si>
  <si>
    <t>Unit name:</t>
  </si>
  <si>
    <t>Medical Surgical Unit A</t>
  </si>
  <si>
    <t>Unit type:</t>
  </si>
  <si>
    <t>ADC:</t>
  </si>
  <si>
    <t>PTO %</t>
  </si>
  <si>
    <t>Incidental overtime</t>
  </si>
  <si>
    <t>Total Patient Days:</t>
  </si>
  <si>
    <t>Inpatient hospital bedded unit</t>
  </si>
  <si>
    <t>Job Class With Abbreviations</t>
  </si>
  <si>
    <t>Nurse Manager</t>
  </si>
  <si>
    <t>Multi-skilled tech</t>
  </si>
  <si>
    <t>SUN</t>
  </si>
  <si>
    <t>12 hr</t>
  </si>
  <si>
    <t xml:space="preserve">12 hr </t>
  </si>
  <si>
    <t>8 hr</t>
  </si>
  <si>
    <t>MON</t>
  </si>
  <si>
    <t>TUE</t>
  </si>
  <si>
    <t>WED</t>
  </si>
  <si>
    <t>THU</t>
  </si>
  <si>
    <t>FRI</t>
  </si>
  <si>
    <t>SAT</t>
  </si>
  <si>
    <t>Total</t>
  </si>
  <si>
    <t>ALL SHIFTS</t>
  </si>
  <si>
    <t>TOT HRS</t>
  </si>
  <si>
    <t>FTE</t>
  </si>
  <si>
    <t>Staffing Needs/Day/Position</t>
  </si>
  <si>
    <t xml:space="preserve">Paid Time off </t>
  </si>
  <si>
    <t>Supplies and Other Items</t>
  </si>
  <si>
    <t>8% of salaries is usual figure</t>
  </si>
  <si>
    <t>Gathered information from unit of similar size and approximated costs</t>
  </si>
  <si>
    <t>Even though  paperless, printer ink and paper will be needed for Discharge paperwork pulled from my own unit's expendatures.</t>
  </si>
  <si>
    <t>Medical-Surgical Unit A  20 beds Cost Center 1001</t>
  </si>
  <si>
    <t>Rationale</t>
  </si>
  <si>
    <t>For seminar or symposium sponsorship/ sim lab use</t>
  </si>
  <si>
    <t>1.15% average is 1-3% annually</t>
  </si>
  <si>
    <t>Holiday Pay</t>
  </si>
  <si>
    <t>Incidental Overtime</t>
  </si>
  <si>
    <t>Replacement costs for any IT items</t>
  </si>
  <si>
    <t>Items that don't meet other criteria anc can be moved into other buckets if needed</t>
  </si>
  <si>
    <t>Added in case of needed capitol purchases (furniture, equipment refurbishing, etc.)</t>
  </si>
  <si>
    <t xml:space="preserve">Total </t>
  </si>
  <si>
    <t xml:space="preserve">Personnel Costs </t>
  </si>
  <si>
    <t xml:space="preserve">2.3% of salaries </t>
  </si>
  <si>
    <t>69.6% of operational budget for salaries of MST's and RN's Avg RN salary at 50,000/yr with cushion for night differential</t>
  </si>
  <si>
    <t>3rd tech on days will assist with desk duties/answering phones Avgerage MST salary factored at 25,000/yr with cushion for night differential</t>
  </si>
  <si>
    <t>Registered Nurses 4 per shift 5:1 ratio working 12 hour shifts</t>
  </si>
  <si>
    <t>Multi Skilled Techs 3 on days / 2 on nights, all 12 hour shifts</t>
  </si>
  <si>
    <t>NUR 402 Key Element Project for Michele Nichols, 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</si>
</sst>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_(* #,##0_);_(* \(#,##0\);_(* \-??_);_(@_)"/>
  </numFmts>
  <fonts count="14" x14ac:knownFonts="1"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theme="0"/>
      <name val="Calibri"/>
      <family val="2"/>
    </font>
    <font>
      <b/>
      <sz val="14"/>
      <color theme="0"/>
      <name val="Calibri"/>
      <family val="2"/>
    </font>
    <font>
      <sz val="14"/>
      <color indexed="8"/>
      <name val="Calibri"/>
      <family val="2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164" fontId="3" fillId="0" borderId="0" applyFill="0" applyBorder="0" applyAlignment="0" applyProtection="0"/>
  </cellStyleXfs>
  <cellXfs count="66">
    <xf numFmtId="0" fontId="0" fillId="0" borderId="0" xfId="0"/>
    <xf numFmtId="165" fontId="0" fillId="0" borderId="0" xfId="1" applyNumberFormat="1" applyFont="1" applyFill="1" applyBorder="1" applyAlignment="1" applyProtection="1"/>
    <xf numFmtId="0" fontId="0" fillId="0" borderId="0" xfId="0" applyFont="1" applyFill="1"/>
    <xf numFmtId="0" fontId="2" fillId="0" borderId="0" xfId="0" applyFont="1" applyFill="1"/>
    <xf numFmtId="40" fontId="0" fillId="0" borderId="0" xfId="0" applyNumberFormat="1"/>
    <xf numFmtId="2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12" fillId="0" borderId="22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0" borderId="21" xfId="0" applyFont="1" applyBorder="1"/>
    <xf numFmtId="0" fontId="12" fillId="0" borderId="1" xfId="0" applyFont="1" applyFill="1" applyBorder="1"/>
    <xf numFmtId="0" fontId="10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/>
    <xf numFmtId="0" fontId="12" fillId="0" borderId="6" xfId="0" applyFont="1" applyBorder="1" applyAlignment="1"/>
    <xf numFmtId="0" fontId="10" fillId="0" borderId="25" xfId="1" applyNumberFormat="1" applyFont="1" applyFill="1" applyBorder="1" applyAlignment="1" applyProtection="1">
      <alignment horizontal="center" vertical="center" wrapText="1"/>
    </xf>
    <xf numFmtId="165" fontId="12" fillId="0" borderId="9" xfId="1" applyNumberFormat="1" applyFont="1" applyFill="1" applyBorder="1" applyAlignment="1" applyProtection="1"/>
    <xf numFmtId="165" fontId="12" fillId="0" borderId="23" xfId="1" applyNumberFormat="1" applyFont="1" applyFill="1" applyBorder="1" applyAlignment="1" applyProtection="1"/>
    <xf numFmtId="165" fontId="0" fillId="0" borderId="1" xfId="1" applyNumberFormat="1" applyFont="1" applyFill="1" applyBorder="1" applyAlignment="1" applyProtection="1">
      <alignment wrapText="1"/>
    </xf>
    <xf numFmtId="165" fontId="9" fillId="2" borderId="23" xfId="1" applyNumberFormat="1" applyFont="1" applyFill="1" applyBorder="1" applyAlignment="1" applyProtection="1"/>
    <xf numFmtId="165" fontId="5" fillId="2" borderId="1" xfId="1" applyNumberFormat="1" applyFont="1" applyFill="1" applyBorder="1" applyAlignment="1" applyProtection="1">
      <alignment wrapText="1"/>
    </xf>
    <xf numFmtId="0" fontId="13" fillId="0" borderId="0" xfId="0" applyFont="1"/>
    <xf numFmtId="0" fontId="7" fillId="0" borderId="1" xfId="0" applyFont="1" applyBorder="1" applyAlignment="1"/>
    <xf numFmtId="2" fontId="7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9" fillId="2" borderId="23" xfId="0" applyFont="1" applyFill="1" applyBorder="1" applyAlignment="1"/>
    <xf numFmtId="0" fontId="9" fillId="2" borderId="4" xfId="0" applyFont="1" applyFill="1" applyBorder="1" applyAlignment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3" borderId="1" xfId="0" applyFont="1" applyFill="1" applyBorder="1" applyAlignment="1"/>
    <xf numFmtId="10" fontId="7" fillId="3" borderId="1" xfId="0" applyNumberFormat="1" applyFont="1" applyFill="1" applyBorder="1" applyAlignment="1">
      <alignment horizontal="left"/>
    </xf>
    <xf numFmtId="0" fontId="7" fillId="3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left"/>
    </xf>
    <xf numFmtId="10" fontId="7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0" fillId="0" borderId="10" xfId="0" applyBorder="1" applyAlignment="1"/>
    <xf numFmtId="0" fontId="8" fillId="2" borderId="0" xfId="0" applyFont="1" applyFill="1" applyBorder="1" applyAlignment="1">
      <alignment horizontal="center"/>
    </xf>
    <xf numFmtId="165" fontId="12" fillId="0" borderId="23" xfId="1" applyNumberFormat="1" applyFont="1" applyFill="1" applyBorder="1" applyAlignment="1" applyProtection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37"/>
  <sheetViews>
    <sheetView tabSelected="1" zoomScale="90" zoomScaleNormal="90" workbookViewId="0">
      <selection sqref="A1:XFD1"/>
    </sheetView>
  </sheetViews>
  <sheetFormatPr defaultRowHeight="15" x14ac:dyDescent="0.25"/>
  <cols>
    <col min="1" max="1" width="8.85546875" customWidth="1"/>
    <col min="2" max="2" width="74.85546875" bestFit="1" customWidth="1"/>
    <col min="3" max="3" width="14.140625" customWidth="1"/>
    <col min="4" max="4" width="31" customWidth="1"/>
  </cols>
  <sheetData>
    <row r="1" spans="1:4" ht="21" x14ac:dyDescent="0.35">
      <c r="A1" s="42" t="s">
        <v>67</v>
      </c>
    </row>
    <row r="2" spans="1:4" ht="18.75" x14ac:dyDescent="0.3">
      <c r="A2" s="62" t="s">
        <v>51</v>
      </c>
      <c r="B2" s="62"/>
      <c r="C2" s="62"/>
      <c r="D2" s="62"/>
    </row>
    <row r="3" spans="1:4" ht="18.75" x14ac:dyDescent="0.3">
      <c r="A3" s="62" t="s">
        <v>2</v>
      </c>
      <c r="B3" s="62"/>
      <c r="C3" s="62"/>
      <c r="D3" s="62"/>
    </row>
    <row r="4" spans="1:4" ht="63" x14ac:dyDescent="0.25">
      <c r="A4" s="33" t="s">
        <v>0</v>
      </c>
      <c r="B4" s="33" t="s">
        <v>1</v>
      </c>
      <c r="C4" s="36" t="s">
        <v>3</v>
      </c>
      <c r="D4" s="27" t="s">
        <v>52</v>
      </c>
    </row>
    <row r="5" spans="1:4" ht="15.75" x14ac:dyDescent="0.25">
      <c r="A5" s="48" t="s">
        <v>61</v>
      </c>
      <c r="B5" s="49"/>
      <c r="C5" s="50"/>
      <c r="D5" s="51"/>
    </row>
    <row r="6" spans="1:4" ht="15.75" x14ac:dyDescent="0.25">
      <c r="A6" s="34"/>
      <c r="B6" s="35" t="s">
        <v>4</v>
      </c>
      <c r="C6" s="37">
        <v>80000</v>
      </c>
      <c r="D6" s="39" t="s">
        <v>11</v>
      </c>
    </row>
    <row r="7" spans="1:4" ht="60" x14ac:dyDescent="0.25">
      <c r="A7" s="28"/>
      <c r="B7" s="29" t="s">
        <v>65</v>
      </c>
      <c r="C7" s="63">
        <v>870000</v>
      </c>
      <c r="D7" s="39" t="s">
        <v>63</v>
      </c>
    </row>
    <row r="8" spans="1:4" ht="75" x14ac:dyDescent="0.25">
      <c r="A8" s="28"/>
      <c r="B8" s="29" t="s">
        <v>66</v>
      </c>
      <c r="C8" s="64"/>
      <c r="D8" s="39" t="s">
        <v>64</v>
      </c>
    </row>
    <row r="9" spans="1:4" ht="15.75" x14ac:dyDescent="0.25">
      <c r="A9" s="28"/>
      <c r="B9" s="29" t="s">
        <v>46</v>
      </c>
      <c r="C9" s="38">
        <v>75000</v>
      </c>
      <c r="D9" s="39" t="s">
        <v>48</v>
      </c>
    </row>
    <row r="10" spans="1:4" ht="15.75" x14ac:dyDescent="0.25">
      <c r="A10" s="28"/>
      <c r="B10" s="29" t="s">
        <v>55</v>
      </c>
      <c r="C10" s="38">
        <v>20000</v>
      </c>
      <c r="D10" s="39" t="s">
        <v>62</v>
      </c>
    </row>
    <row r="11" spans="1:4" ht="15.75" x14ac:dyDescent="0.25">
      <c r="A11" s="28"/>
      <c r="B11" s="29" t="s">
        <v>56</v>
      </c>
      <c r="C11" s="38">
        <v>10000</v>
      </c>
      <c r="D11" s="39" t="s">
        <v>54</v>
      </c>
    </row>
    <row r="12" spans="1:4" ht="30" x14ac:dyDescent="0.25">
      <c r="A12" s="30"/>
      <c r="B12" s="29" t="s">
        <v>5</v>
      </c>
      <c r="C12" s="38">
        <v>10000</v>
      </c>
      <c r="D12" s="39" t="s">
        <v>53</v>
      </c>
    </row>
    <row r="13" spans="1:4" ht="15.75" x14ac:dyDescent="0.25">
      <c r="A13" s="48" t="s">
        <v>47</v>
      </c>
      <c r="B13" s="49"/>
      <c r="C13" s="50"/>
      <c r="D13" s="51"/>
    </row>
    <row r="14" spans="1:4" ht="45" x14ac:dyDescent="0.25">
      <c r="A14" s="31"/>
      <c r="B14" s="29" t="s">
        <v>6</v>
      </c>
      <c r="C14" s="38">
        <v>150000</v>
      </c>
      <c r="D14" s="39" t="s">
        <v>49</v>
      </c>
    </row>
    <row r="15" spans="1:4" ht="75" x14ac:dyDescent="0.25">
      <c r="A15" s="28"/>
      <c r="B15" s="29" t="s">
        <v>7</v>
      </c>
      <c r="C15" s="38">
        <v>10000</v>
      </c>
      <c r="D15" s="39" t="s">
        <v>50</v>
      </c>
    </row>
    <row r="16" spans="1:4" ht="30" x14ac:dyDescent="0.25">
      <c r="A16" s="28"/>
      <c r="B16" s="29" t="s">
        <v>9</v>
      </c>
      <c r="C16" s="38">
        <v>10000</v>
      </c>
      <c r="D16" s="39" t="s">
        <v>57</v>
      </c>
    </row>
    <row r="17" spans="1:34" ht="45" x14ac:dyDescent="0.25">
      <c r="A17" s="28"/>
      <c r="B17" s="32" t="s">
        <v>8</v>
      </c>
      <c r="C17" s="38">
        <v>5000</v>
      </c>
      <c r="D17" s="39" t="s">
        <v>58</v>
      </c>
    </row>
    <row r="18" spans="1:34" ht="43.5" customHeight="1" x14ac:dyDescent="0.25">
      <c r="A18" s="30"/>
      <c r="B18" s="32" t="s">
        <v>10</v>
      </c>
      <c r="C18" s="38">
        <v>10000</v>
      </c>
      <c r="D18" s="39" t="s">
        <v>59</v>
      </c>
    </row>
    <row r="19" spans="1:34" ht="15.75" x14ac:dyDescent="0.25">
      <c r="A19" s="46" t="s">
        <v>60</v>
      </c>
      <c r="B19" s="47"/>
      <c r="C19" s="40">
        <f>SUM(C6:C18)</f>
        <v>1250000</v>
      </c>
      <c r="D19" s="41"/>
    </row>
    <row r="20" spans="1:34" x14ac:dyDescent="0.25">
      <c r="B20" s="3"/>
      <c r="C20" s="1"/>
      <c r="D20" s="1"/>
    </row>
    <row r="21" spans="1:34" x14ac:dyDescent="0.25">
      <c r="B21" s="2"/>
      <c r="C21" s="1"/>
      <c r="D21" s="1"/>
    </row>
    <row r="22" spans="1:34" x14ac:dyDescent="0.25">
      <c r="B22" s="2"/>
      <c r="C22" s="1"/>
      <c r="D22" s="1"/>
    </row>
    <row r="24" spans="1:34" ht="18.75" x14ac:dyDescent="0.3">
      <c r="A24" s="55" t="s">
        <v>15</v>
      </c>
      <c r="B24" s="55"/>
      <c r="C24" s="55"/>
      <c r="D24" s="55"/>
      <c r="E24" s="55"/>
      <c r="H24" s="59" t="s">
        <v>45</v>
      </c>
      <c r="I24" s="60"/>
      <c r="J24" s="60"/>
      <c r="K24" s="60"/>
      <c r="L24" s="60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</row>
    <row r="25" spans="1:34" ht="19.5" thickBot="1" x14ac:dyDescent="0.35">
      <c r="A25" s="43" t="s">
        <v>16</v>
      </c>
      <c r="B25" s="43"/>
      <c r="C25" s="45" t="s">
        <v>17</v>
      </c>
      <c r="D25" s="45"/>
      <c r="E25" s="45"/>
      <c r="I25" s="58" t="s">
        <v>31</v>
      </c>
      <c r="J25" s="58"/>
      <c r="K25" s="58"/>
      <c r="L25" s="58" t="s">
        <v>35</v>
      </c>
      <c r="M25" s="58"/>
      <c r="N25" s="58"/>
      <c r="O25" s="58" t="s">
        <v>36</v>
      </c>
      <c r="P25" s="58"/>
      <c r="Q25" s="58"/>
      <c r="R25" s="58" t="s">
        <v>37</v>
      </c>
      <c r="S25" s="58"/>
      <c r="T25" s="58"/>
      <c r="U25" s="58" t="s">
        <v>38</v>
      </c>
      <c r="V25" s="58"/>
      <c r="W25" s="58"/>
      <c r="X25" s="58" t="s">
        <v>39</v>
      </c>
      <c r="Y25" s="58"/>
      <c r="Z25" s="58"/>
      <c r="AA25" s="58" t="s">
        <v>40</v>
      </c>
      <c r="AB25" s="58"/>
      <c r="AC25" s="58"/>
      <c r="AD25" s="58" t="s">
        <v>42</v>
      </c>
      <c r="AE25" s="58"/>
      <c r="AF25" s="58"/>
      <c r="AG25" s="11" t="s">
        <v>43</v>
      </c>
      <c r="AH25" s="12" t="s">
        <v>44</v>
      </c>
    </row>
    <row r="26" spans="1:34" ht="18.75" x14ac:dyDescent="0.3">
      <c r="A26" s="52" t="s">
        <v>19</v>
      </c>
      <c r="B26" s="52"/>
      <c r="C26" s="54" t="s">
        <v>18</v>
      </c>
      <c r="D26" s="54"/>
      <c r="E26" s="54"/>
      <c r="I26" s="17" t="s">
        <v>34</v>
      </c>
      <c r="J26" s="18" t="s">
        <v>32</v>
      </c>
      <c r="K26" s="19" t="s">
        <v>33</v>
      </c>
      <c r="L26" s="20" t="s">
        <v>34</v>
      </c>
      <c r="M26" s="18" t="s">
        <v>32</v>
      </c>
      <c r="N26" s="19" t="s">
        <v>33</v>
      </c>
      <c r="O26" s="20" t="s">
        <v>34</v>
      </c>
      <c r="P26" s="18" t="s">
        <v>32</v>
      </c>
      <c r="Q26" s="19" t="s">
        <v>33</v>
      </c>
      <c r="R26" s="20" t="s">
        <v>34</v>
      </c>
      <c r="S26" s="18" t="s">
        <v>32</v>
      </c>
      <c r="T26" s="19" t="s">
        <v>33</v>
      </c>
      <c r="U26" s="20" t="s">
        <v>34</v>
      </c>
      <c r="V26" s="18" t="s">
        <v>32</v>
      </c>
      <c r="W26" s="19" t="s">
        <v>33</v>
      </c>
      <c r="X26" s="20" t="s">
        <v>34</v>
      </c>
      <c r="Y26" s="18" t="s">
        <v>32</v>
      </c>
      <c r="Z26" s="19" t="s">
        <v>33</v>
      </c>
      <c r="AA26" s="20" t="s">
        <v>34</v>
      </c>
      <c r="AB26" s="18" t="s">
        <v>32</v>
      </c>
      <c r="AC26" s="19" t="s">
        <v>33</v>
      </c>
      <c r="AD26" s="20" t="s">
        <v>34</v>
      </c>
      <c r="AE26" s="18" t="s">
        <v>32</v>
      </c>
      <c r="AF26" s="21" t="s">
        <v>33</v>
      </c>
      <c r="AG26" s="26"/>
      <c r="AH26" s="8"/>
    </row>
    <row r="27" spans="1:34" ht="18.75" x14ac:dyDescent="0.3">
      <c r="A27" s="43" t="s">
        <v>20</v>
      </c>
      <c r="B27" s="43"/>
      <c r="C27" s="44" t="s">
        <v>21</v>
      </c>
      <c r="D27" s="45"/>
      <c r="E27" s="45"/>
      <c r="H27" t="s">
        <v>12</v>
      </c>
      <c r="I27" s="22"/>
      <c r="J27" s="7"/>
      <c r="K27" s="9"/>
      <c r="L27" s="8">
        <v>1</v>
      </c>
      <c r="M27" s="7"/>
      <c r="N27" s="9"/>
      <c r="O27" s="8">
        <v>1</v>
      </c>
      <c r="P27" s="7"/>
      <c r="Q27" s="9"/>
      <c r="R27" s="8">
        <v>1</v>
      </c>
      <c r="S27" s="7"/>
      <c r="T27" s="9"/>
      <c r="U27" s="8">
        <v>1</v>
      </c>
      <c r="V27" s="7"/>
      <c r="W27" s="9"/>
      <c r="X27" s="8">
        <v>1</v>
      </c>
      <c r="Y27" s="7"/>
      <c r="Z27" s="9"/>
      <c r="AA27" s="8"/>
      <c r="AB27" s="7"/>
      <c r="AC27" s="9"/>
      <c r="AD27" s="8">
        <v>5</v>
      </c>
      <c r="AE27" s="7"/>
      <c r="AF27" s="23"/>
      <c r="AG27" s="8">
        <v>40</v>
      </c>
      <c r="AH27" s="7">
        <v>1</v>
      </c>
    </row>
    <row r="28" spans="1:34" ht="18.75" x14ac:dyDescent="0.3">
      <c r="A28" s="52" t="s">
        <v>22</v>
      </c>
      <c r="B28" s="52"/>
      <c r="C28" s="56" t="s">
        <v>27</v>
      </c>
      <c r="D28" s="54"/>
      <c r="E28" s="54"/>
      <c r="H28" t="s">
        <v>14</v>
      </c>
      <c r="I28" s="22"/>
      <c r="J28" s="7">
        <v>4</v>
      </c>
      <c r="K28" s="9">
        <v>4</v>
      </c>
      <c r="L28" s="8"/>
      <c r="M28" s="7">
        <v>4</v>
      </c>
      <c r="N28" s="9">
        <v>4</v>
      </c>
      <c r="O28" s="8"/>
      <c r="P28" s="7">
        <v>4</v>
      </c>
      <c r="Q28" s="9">
        <v>4</v>
      </c>
      <c r="R28" s="8"/>
      <c r="S28" s="7">
        <v>4</v>
      </c>
      <c r="T28" s="9">
        <v>4</v>
      </c>
      <c r="U28" s="8"/>
      <c r="V28" s="7">
        <v>4</v>
      </c>
      <c r="W28" s="9">
        <v>4</v>
      </c>
      <c r="X28" s="8"/>
      <c r="Y28" s="7">
        <v>4</v>
      </c>
      <c r="Z28" s="9">
        <v>4</v>
      </c>
      <c r="AA28" s="8"/>
      <c r="AB28" s="7">
        <v>4</v>
      </c>
      <c r="AC28" s="9">
        <v>4</v>
      </c>
      <c r="AD28" s="8"/>
      <c r="AE28" s="7">
        <f>7*4</f>
        <v>28</v>
      </c>
      <c r="AF28" s="23">
        <v>28</v>
      </c>
      <c r="AG28" s="8">
        <f>56*12</f>
        <v>672</v>
      </c>
      <c r="AH28" s="7"/>
    </row>
    <row r="29" spans="1:34" ht="19.5" thickBot="1" x14ac:dyDescent="0.35">
      <c r="A29" s="43" t="s">
        <v>23</v>
      </c>
      <c r="B29" s="43"/>
      <c r="C29" s="44">
        <v>16</v>
      </c>
      <c r="D29" s="45"/>
      <c r="E29" s="45"/>
      <c r="H29" t="s">
        <v>13</v>
      </c>
      <c r="I29" s="24"/>
      <c r="J29" s="14">
        <v>2</v>
      </c>
      <c r="K29" s="15">
        <v>2</v>
      </c>
      <c r="L29" s="16"/>
      <c r="M29" s="14">
        <v>2</v>
      </c>
      <c r="N29" s="15">
        <v>2</v>
      </c>
      <c r="O29" s="16"/>
      <c r="P29" s="14">
        <v>2</v>
      </c>
      <c r="Q29" s="15">
        <v>2</v>
      </c>
      <c r="R29" s="16"/>
      <c r="S29" s="14">
        <v>2</v>
      </c>
      <c r="T29" s="15">
        <v>2</v>
      </c>
      <c r="U29" s="16"/>
      <c r="V29" s="14">
        <v>2</v>
      </c>
      <c r="W29" s="15">
        <v>2</v>
      </c>
      <c r="X29" s="16"/>
      <c r="Y29" s="14">
        <v>2</v>
      </c>
      <c r="Z29" s="15">
        <v>2</v>
      </c>
      <c r="AA29" s="16"/>
      <c r="AB29" s="14">
        <v>2</v>
      </c>
      <c r="AC29" s="15">
        <v>2</v>
      </c>
      <c r="AD29" s="16"/>
      <c r="AE29" s="14">
        <f>2*7</f>
        <v>14</v>
      </c>
      <c r="AF29" s="25">
        <v>14</v>
      </c>
      <c r="AG29" s="8">
        <f>28*12</f>
        <v>336</v>
      </c>
      <c r="AH29" s="7"/>
    </row>
    <row r="30" spans="1:34" ht="18.75" x14ac:dyDescent="0.3">
      <c r="A30" s="52" t="s">
        <v>26</v>
      </c>
      <c r="B30" s="52"/>
      <c r="C30" s="56">
        <v>5840</v>
      </c>
      <c r="D30" s="54"/>
      <c r="E30" s="54"/>
      <c r="H30" t="s">
        <v>41</v>
      </c>
      <c r="I30" s="13">
        <v>0</v>
      </c>
      <c r="J30" s="13">
        <v>6</v>
      </c>
      <c r="K30" s="13">
        <v>6</v>
      </c>
      <c r="L30" s="13">
        <v>1</v>
      </c>
      <c r="M30" s="13">
        <v>6</v>
      </c>
      <c r="N30" s="13">
        <v>6</v>
      </c>
      <c r="O30" s="13">
        <v>1</v>
      </c>
      <c r="P30" s="13">
        <v>6</v>
      </c>
      <c r="Q30" s="13">
        <v>6</v>
      </c>
      <c r="R30" s="13">
        <v>1</v>
      </c>
      <c r="S30" s="13">
        <v>6</v>
      </c>
      <c r="T30" s="13">
        <v>6</v>
      </c>
      <c r="U30" s="13">
        <v>1</v>
      </c>
      <c r="V30" s="13">
        <v>6</v>
      </c>
      <c r="W30" s="13">
        <v>6</v>
      </c>
      <c r="X30" s="13">
        <v>1</v>
      </c>
      <c r="Y30" s="13">
        <v>6</v>
      </c>
      <c r="Z30" s="13">
        <v>6</v>
      </c>
      <c r="AA30" s="13">
        <v>0</v>
      </c>
      <c r="AB30" s="13">
        <v>6</v>
      </c>
      <c r="AC30" s="13">
        <v>6</v>
      </c>
      <c r="AD30" s="13"/>
      <c r="AE30" s="13"/>
      <c r="AF30" s="13"/>
      <c r="AG30" s="7">
        <f>SUM(AG27:AG29)</f>
        <v>1048</v>
      </c>
      <c r="AH30" s="8"/>
    </row>
    <row r="31" spans="1:34" ht="18.75" x14ac:dyDescent="0.3">
      <c r="A31" s="43" t="s">
        <v>24</v>
      </c>
      <c r="B31" s="43"/>
      <c r="C31" s="57">
        <v>0.1</v>
      </c>
      <c r="D31" s="45"/>
      <c r="E31" s="45"/>
    </row>
    <row r="32" spans="1:34" ht="18.75" x14ac:dyDescent="0.3">
      <c r="A32" s="52" t="s">
        <v>25</v>
      </c>
      <c r="B32" s="52"/>
      <c r="C32" s="53">
        <v>0.05</v>
      </c>
      <c r="D32" s="54"/>
      <c r="E32" s="54"/>
    </row>
    <row r="33" spans="1:5" x14ac:dyDescent="0.25">
      <c r="B33" s="4"/>
      <c r="C33" s="6"/>
      <c r="D33" s="5"/>
    </row>
    <row r="34" spans="1:5" ht="18.75" x14ac:dyDescent="0.3">
      <c r="A34" s="55" t="s">
        <v>28</v>
      </c>
      <c r="B34" s="55"/>
      <c r="C34" s="55"/>
      <c r="D34" s="55"/>
      <c r="E34" s="55"/>
    </row>
    <row r="35" spans="1:5" ht="18.75" x14ac:dyDescent="0.3">
      <c r="A35" s="43" t="s">
        <v>29</v>
      </c>
      <c r="B35" s="43"/>
      <c r="C35" s="45" t="s">
        <v>12</v>
      </c>
      <c r="D35" s="45"/>
      <c r="E35" s="45"/>
    </row>
    <row r="36" spans="1:5" ht="18.75" x14ac:dyDescent="0.3">
      <c r="A36" s="52" t="s">
        <v>14</v>
      </c>
      <c r="B36" s="52"/>
      <c r="C36" s="54" t="s">
        <v>14</v>
      </c>
      <c r="D36" s="54"/>
      <c r="E36" s="54"/>
    </row>
    <row r="37" spans="1:5" ht="18.75" x14ac:dyDescent="0.3">
      <c r="A37" s="43" t="s">
        <v>30</v>
      </c>
      <c r="B37" s="43"/>
      <c r="C37" s="44" t="s">
        <v>13</v>
      </c>
      <c r="D37" s="45"/>
      <c r="E37" s="45"/>
    </row>
  </sheetData>
  <sheetProtection selectLockedCells="1" selectUnlockedCells="1"/>
  <mergeCells count="39">
    <mergeCell ref="A2:D2"/>
    <mergeCell ref="A3:D3"/>
    <mergeCell ref="C7:C8"/>
    <mergeCell ref="A24:E24"/>
    <mergeCell ref="H24:AH24"/>
    <mergeCell ref="A25:B25"/>
    <mergeCell ref="C25:E25"/>
    <mergeCell ref="I25:K25"/>
    <mergeCell ref="L25:N25"/>
    <mergeCell ref="O25:Q25"/>
    <mergeCell ref="R25:T25"/>
    <mergeCell ref="U25:W25"/>
    <mergeCell ref="X25:Z25"/>
    <mergeCell ref="AA25:AC25"/>
    <mergeCell ref="A31:B31"/>
    <mergeCell ref="C31:E31"/>
    <mergeCell ref="AD25:AF25"/>
    <mergeCell ref="A26:B26"/>
    <mergeCell ref="C26:E26"/>
    <mergeCell ref="A27:B27"/>
    <mergeCell ref="C27:E27"/>
    <mergeCell ref="A28:B28"/>
    <mergeCell ref="C28:E28"/>
    <mergeCell ref="A37:B37"/>
    <mergeCell ref="C37:E37"/>
    <mergeCell ref="A19:B19"/>
    <mergeCell ref="A5:D5"/>
    <mergeCell ref="A13:D13"/>
    <mergeCell ref="A32:B32"/>
    <mergeCell ref="C32:E32"/>
    <mergeCell ref="A34:E34"/>
    <mergeCell ref="A35:B35"/>
    <mergeCell ref="C35:E35"/>
    <mergeCell ref="A36:B36"/>
    <mergeCell ref="C36:E36"/>
    <mergeCell ref="A29:B29"/>
    <mergeCell ref="C29:E29"/>
    <mergeCell ref="A30:B30"/>
    <mergeCell ref="C30:E30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"/>
  <sheetViews>
    <sheetView zoomScale="90" zoomScaleNormal="90" workbookViewId="0">
      <selection activeCell="F34" sqref="F34"/>
    </sheetView>
  </sheetViews>
  <sheetFormatPr defaultRowHeight="15" x14ac:dyDescent="0.25"/>
  <sheetData>
    <row r="3" spans="1:7" ht="25.5" customHeight="1" x14ac:dyDescent="0.25">
      <c r="A3" s="10"/>
      <c r="B3" s="65"/>
      <c r="C3" s="65"/>
      <c r="D3" s="65"/>
      <c r="E3" s="65"/>
      <c r="F3" s="65"/>
      <c r="G3" s="65"/>
    </row>
  </sheetData>
  <sheetProtection selectLockedCells="1" selectUnlockedCells="1"/>
  <mergeCells count="2">
    <mergeCell ref="B3:D3"/>
    <mergeCell ref="E3:G3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90" zoomScaleNormal="9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S. Nichols</dc:creator>
  <cp:lastModifiedBy>Michele S. Nichols</cp:lastModifiedBy>
  <dcterms:created xsi:type="dcterms:W3CDTF">2019-05-03T05:50:34Z</dcterms:created>
  <dcterms:modified xsi:type="dcterms:W3CDTF">2019-05-03T22:47:20Z</dcterms:modified>
</cp:coreProperties>
</file>